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<sst xmlns="http://schemas.openxmlformats.org/spreadsheetml/2006/main" count="261" uniqueCount="124">
  <si>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</si>
  <si>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</si>
  <si>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</si>
  <si>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</si>
  <si>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</si>
  <si>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</si>
  <si>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</si>
  <si>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</si>
  <si>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</si>
  <si>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</si>
  <si>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</si>
  <si>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</si>
  <si>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</si>
  <si>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</si>
  <si>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</si>
  <si>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</si>
  <si>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</si>
  <si>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</si>
  <si>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</si>
  <si>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</si>
  <si>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</si>
  <si>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</si>
  <si>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</si>
  <si>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</si>
  <si>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</si>
  <si>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</si>
  <si>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</si>
  <si>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</si>
  <si>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</si>
  <si>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</si>
  <si>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</si>
  <si>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</si>
  <si>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</si>
  <si>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</si>
  <si>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</si>
  <si>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</si>
  <si>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</si>
  <si>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</si>
  <si>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</si>
  <si>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</si>
  <si>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</si>
  <si>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</si>
  <si>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гривень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</si>
  <si>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</si>
  <si>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Полтавська районна державна адміністрація</t>
  </si>
  <si>
    <t>0200000</t>
  </si>
  <si>
    <t>0212010</t>
  </si>
  <si>
    <t>Багатопрофільна стаціонарна медична допомога населенню</t>
  </si>
  <si>
    <t>Затрат</t>
  </si>
  <si>
    <t>од.</t>
  </si>
  <si>
    <t>Кількість ліжок у денних стаціонарах</t>
  </si>
  <si>
    <t>Продукту</t>
  </si>
  <si>
    <t>Кількість ліжко-днів у денних стаціонарах</t>
  </si>
  <si>
    <t>осіб</t>
  </si>
  <si>
    <t>Кількість пролікованих хворих</t>
  </si>
  <si>
    <t>Звіт про захворювання Ф-12</t>
  </si>
  <si>
    <t>Ефективності</t>
  </si>
  <si>
    <t>Завантаженість ліжкового фонду у денних стаціонарах</t>
  </si>
  <si>
    <t>днів</t>
  </si>
  <si>
    <t>Рівень виявлення захворювань на ранніх стадіях</t>
  </si>
  <si>
    <t>%</t>
  </si>
  <si>
    <t>Зниження рівня захворюваності порівняно з попереднім роком</t>
  </si>
  <si>
    <t>Кількість установ</t>
  </si>
  <si>
    <t>Кількість ліжок у звичайних стаціонарах</t>
  </si>
  <si>
    <t>Кількість ліжко-днів у звичайних стаціонарах</t>
  </si>
  <si>
    <t>Зниження показника летальності</t>
  </si>
  <si>
    <t>про виконання паспорта бюджетної програми місцевого бюджету за 2018 рік</t>
  </si>
  <si>
    <t>0210000</t>
  </si>
  <si>
    <t>Комунальне некомерційне підприємство "Полтавська центральна районна клінічна лікарня" Полтавської районної ради</t>
  </si>
  <si>
    <t>Районна комплексна програма соціальної підтримки учасників атнитерористичної операції, учасникам-добровольцям АТО, членів сімей загиблих учасників АТО на 2018-2020 роки, в т.ч. забезпечення безкоштовними медикаментами 41158,00, зубопротезування - 18842,00 грн.</t>
  </si>
  <si>
    <t>Підпрограма 1</t>
  </si>
  <si>
    <t>Завдання 1    Забезпечення надання населенню амбулаторно-поліклінічної допомоги</t>
  </si>
  <si>
    <t>0д</t>
  </si>
  <si>
    <t>Виписка з єдиного державного реєстру</t>
  </si>
  <si>
    <t>Кількість штатних одиниць</t>
  </si>
  <si>
    <t>Штатний розпис</t>
  </si>
  <si>
    <t>В т.ч.кількість лікарів</t>
  </si>
  <si>
    <t>Кількість лікарських відвідувань (у поліклінічних відділеннях лікарень)</t>
  </si>
  <si>
    <t>Середня тривалість лікування у стаціонарі одного хворого</t>
  </si>
  <si>
    <t>Рівень виявлення захворювань у осіб працездатного віку на раннії стадіях</t>
  </si>
  <si>
    <t>Підпрограма 2</t>
  </si>
  <si>
    <t>Завдання 2    Забезпечення наданню населення стаціонарної медичної допомоги</t>
  </si>
  <si>
    <t>Завантаженість ліжкового фонду у звичайних стаціонарах</t>
  </si>
  <si>
    <t>Підпрограма 3</t>
  </si>
  <si>
    <t>Завдання 3 Придбання комп’ютерного обладнання</t>
  </si>
  <si>
    <t>кількість</t>
  </si>
  <si>
    <t>Середні витрати</t>
  </si>
  <si>
    <t>Підпрограма 4</t>
  </si>
  <si>
    <t>Завдання 4              Придбання медичного обладнання</t>
  </si>
  <si>
    <t>Підпрограма 5</t>
  </si>
  <si>
    <t>Підпрограма 6</t>
  </si>
  <si>
    <t>Завдання 6      Придбання компресорно-конденсаторного блоку для поліклінічного корпусу лікарні</t>
  </si>
  <si>
    <t>загальна вартість</t>
  </si>
  <si>
    <t>кошторис</t>
  </si>
  <si>
    <t>розрахунок</t>
  </si>
  <si>
    <t>накладні</t>
  </si>
  <si>
    <t>Завдання 5         Капітальний ремонт приміщення корпусу № 2 (відділення реанімації) експертиза проекту</t>
  </si>
  <si>
    <t>вартість робіт</t>
  </si>
  <si>
    <t>експертиза прпоекту</t>
  </si>
  <si>
    <t>од</t>
  </si>
  <si>
    <t>Звіт лікувально-профілактичного закладу Ф-20</t>
  </si>
  <si>
    <t>тис.од.</t>
  </si>
  <si>
    <t>Підпрограма 7</t>
  </si>
  <si>
    <t>Завдання 7        Капітальний ремонт поліклінічного відділення</t>
  </si>
  <si>
    <t>Робочий прект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</si>
  <si>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</si>
  <si>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</si>
  <si>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</si>
  <si>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</si>
  <si>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</si>
  <si>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</si>
  <si>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</si>
  <si>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</si>
  <si>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окремі заходи по реалізації жержавних (регіональних) програм</t>
  </si>
  <si>
    <t>Виплата пенсій і допомоги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</si>
  <si>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</si>
  <si>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</si>
  <si>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</si>
  <si>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об’єктів</t>
  </si>
  <si>
    <t>Головний бухгалтер</t>
  </si>
  <si>
    <t xml:space="preserve">Керівник </t>
  </si>
  <si>
    <t>О.А. Мехедько</t>
  </si>
  <si>
    <t>Н.С. Дорошенко</t>
  </si>
  <si>
    <t>Виконавець Ситник Н.М.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</si>
</sst>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49" fontId="43" fillId="0" borderId="1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left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4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A1">
      <selection activeCell="L11" sqref="L11"/>
    </sheetView>
  </sheetViews>
  <sheetFormatPr defaultColWidth="13.7109375" defaultRowHeight="15"/>
  <cols>
    <col min="1" max="1" width="5.8515625" style="0" customWidth="1"/>
    <col min="2" max="2" width="19.28125" style="0" customWidth="1"/>
    <col min="3" max="3" width="9.28125" style="39" customWidth="1"/>
    <col min="4" max="4" width="13.7109375" style="0" customWidth="1"/>
    <col min="5" max="5" width="11.7109375" style="0" customWidth="1"/>
    <col min="6" max="6" width="11.8515625" style="0" customWidth="1"/>
    <col min="7" max="7" width="12.00390625" style="0" customWidth="1"/>
    <col min="8" max="8" width="12.421875" style="0" customWidth="1"/>
    <col min="9" max="9" width="12.7109375" style="0" customWidth="1"/>
    <col min="10" max="10" width="12.140625" style="0" customWidth="1"/>
    <col min="11" max="12" width="12.57421875" style="0" customWidth="1"/>
    <col min="13" max="13" width="11.57421875" style="0" customWidth="1"/>
  </cols>
  <sheetData>
    <row r="1" spans="11:13" ht="15">
      <c r="K1" s="55" t="s">
        <v>43</v>
      </c>
      <c r="L1" s="56"/>
      <c r="M1" s="56"/>
    </row>
    <row r="2" spans="11:13" ht="46.5" customHeight="1">
      <c r="K2" s="56"/>
      <c r="L2" s="56"/>
      <c r="M2" s="56"/>
    </row>
    <row r="3" spans="1:13" ht="15.75">
      <c r="A3" s="59" t="s">
        <v>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.75">
      <c r="A4" s="59" t="s">
        <v>66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>
      <c r="A5" s="57" t="s">
        <v>0</v>
      </c>
      <c r="B5" s="12" t="s">
        <v>45</v>
      </c>
      <c r="C5" s="40"/>
      <c r="E5" s="60" t="s">
        <v>44</v>
      </c>
      <c r="F5" s="60"/>
      <c r="G5" s="60"/>
      <c r="H5" s="60"/>
      <c r="I5" s="60"/>
      <c r="J5" s="60"/>
      <c r="K5" s="60"/>
      <c r="L5" s="60"/>
      <c r="M5" s="60"/>
    </row>
    <row r="6" spans="1:13" ht="15" customHeight="1">
      <c r="A6" s="57"/>
      <c r="B6" s="5" t="s">
        <v>1</v>
      </c>
      <c r="C6" s="40"/>
      <c r="E6" s="62" t="s">
        <v>22</v>
      </c>
      <c r="F6" s="62"/>
      <c r="G6" s="62"/>
      <c r="H6" s="62"/>
      <c r="I6" s="62"/>
      <c r="J6" s="62"/>
      <c r="K6" s="62"/>
      <c r="L6" s="62"/>
      <c r="M6" s="62"/>
    </row>
    <row r="7" spans="1:13" ht="15.75">
      <c r="A7" s="57" t="s">
        <v>2</v>
      </c>
      <c r="B7" s="12" t="s">
        <v>67</v>
      </c>
      <c r="C7" s="40"/>
      <c r="E7" s="60" t="s">
        <v>68</v>
      </c>
      <c r="F7" s="60"/>
      <c r="G7" s="60"/>
      <c r="H7" s="60"/>
      <c r="I7" s="60"/>
      <c r="J7" s="60"/>
      <c r="K7" s="60"/>
      <c r="L7" s="60"/>
      <c r="M7" s="60"/>
    </row>
    <row r="8" spans="1:13" ht="15" customHeight="1">
      <c r="A8" s="57"/>
      <c r="B8" s="5" t="s">
        <v>1</v>
      </c>
      <c r="C8" s="40"/>
      <c r="E8" s="63" t="s">
        <v>21</v>
      </c>
      <c r="F8" s="63"/>
      <c r="G8" s="63"/>
      <c r="H8" s="63"/>
      <c r="I8" s="63"/>
      <c r="J8" s="63"/>
      <c r="K8" s="63"/>
      <c r="L8" s="63"/>
      <c r="M8" s="63"/>
    </row>
    <row r="9" spans="1:13" ht="15.75">
      <c r="A9" s="57" t="s">
        <v>3</v>
      </c>
      <c r="B9" s="12" t="s">
        <v>46</v>
      </c>
      <c r="C9" s="41">
        <v>731</v>
      </c>
      <c r="E9" s="60" t="s">
        <v>47</v>
      </c>
      <c r="F9" s="60"/>
      <c r="G9" s="60"/>
      <c r="H9" s="60"/>
      <c r="I9" s="60"/>
      <c r="J9" s="60"/>
      <c r="K9" s="60"/>
      <c r="L9" s="60"/>
      <c r="M9" s="60"/>
    </row>
    <row r="10" spans="1:13" ht="15" customHeight="1">
      <c r="A10" s="57"/>
      <c r="B10" s="6" t="s">
        <v>1</v>
      </c>
      <c r="C10" s="42" t="s">
        <v>4</v>
      </c>
      <c r="E10" s="64" t="s">
        <v>23</v>
      </c>
      <c r="F10" s="64"/>
      <c r="G10" s="64"/>
      <c r="H10" s="64"/>
      <c r="I10" s="64"/>
      <c r="J10" s="64"/>
      <c r="K10" s="64"/>
      <c r="L10" s="64"/>
      <c r="M10" s="64"/>
    </row>
    <row r="11" spans="1:4" ht="38.25" customHeight="1">
      <c r="A11" s="57" t="s">
        <v>5</v>
      </c>
      <c r="B11" s="58" t="s">
        <v>25</v>
      </c>
      <c r="C11" s="58"/>
      <c r="D11" s="58"/>
    </row>
    <row r="12" spans="1:4" ht="15.75">
      <c r="A12" s="57"/>
      <c r="B12" s="58" t="s">
        <v>10</v>
      </c>
      <c r="C12" s="58"/>
      <c r="D12" s="58"/>
    </row>
    <row r="13" ht="15.75">
      <c r="A13" s="4"/>
    </row>
    <row r="14" ht="15.75">
      <c r="A14" s="4"/>
    </row>
    <row r="16" spans="2:10" ht="15.75">
      <c r="B16" s="54" t="s">
        <v>26</v>
      </c>
      <c r="C16" s="54"/>
      <c r="D16" s="54"/>
      <c r="E16" s="54" t="s">
        <v>27</v>
      </c>
      <c r="F16" s="54"/>
      <c r="G16" s="54"/>
      <c r="H16" s="54" t="s">
        <v>28</v>
      </c>
      <c r="I16" s="54"/>
      <c r="J16" s="54"/>
    </row>
    <row r="17" spans="2:10" ht="31.5">
      <c r="B17" s="7" t="s">
        <v>29</v>
      </c>
      <c r="C17" s="38" t="s">
        <v>30</v>
      </c>
      <c r="D17" s="7" t="s">
        <v>31</v>
      </c>
      <c r="E17" s="7" t="s">
        <v>29</v>
      </c>
      <c r="F17" s="38" t="s">
        <v>30</v>
      </c>
      <c r="G17" s="7" t="s">
        <v>31</v>
      </c>
      <c r="H17" s="7" t="s">
        <v>29</v>
      </c>
      <c r="I17" s="7" t="s">
        <v>30</v>
      </c>
      <c r="J17" s="7" t="s">
        <v>31</v>
      </c>
    </row>
    <row r="18" spans="2:10" ht="15.75">
      <c r="B18" s="7">
        <v>1</v>
      </c>
      <c r="C18" s="38">
        <v>2</v>
      </c>
      <c r="D18" s="7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7">
        <v>9</v>
      </c>
    </row>
    <row r="19" spans="2:10" ht="15.75">
      <c r="B19" s="7">
        <v>52322287</v>
      </c>
      <c r="C19" s="38">
        <v>7083085</v>
      </c>
      <c r="D19" s="7">
        <f>B19+C19</f>
        <v>59405372</v>
      </c>
      <c r="E19" s="25">
        <v>49186754</v>
      </c>
      <c r="F19" s="25">
        <v>6041536</v>
      </c>
      <c r="G19" s="25">
        <f>E19+F19</f>
        <v>55228290</v>
      </c>
      <c r="H19" s="25">
        <f>B19-E19</f>
        <v>3135533</v>
      </c>
      <c r="I19" s="25">
        <f>C19-F19</f>
        <v>1041549</v>
      </c>
      <c r="J19" s="25">
        <f>H19+I19</f>
        <v>4177082</v>
      </c>
    </row>
    <row r="20" spans="2:10" ht="15.75">
      <c r="B20" s="7"/>
      <c r="C20" s="38"/>
      <c r="D20" s="7"/>
      <c r="E20" s="25"/>
      <c r="F20" s="25"/>
      <c r="G20" s="25"/>
      <c r="H20" s="25"/>
      <c r="I20" s="25"/>
      <c r="J20" s="25"/>
    </row>
    <row r="21" spans="2:10" ht="15.75">
      <c r="B21" s="7"/>
      <c r="C21" s="38"/>
      <c r="D21" s="7"/>
      <c r="E21" s="25"/>
      <c r="F21" s="25"/>
      <c r="G21" s="25"/>
      <c r="H21" s="25"/>
      <c r="I21" s="25"/>
      <c r="J21" s="25"/>
    </row>
    <row r="22" spans="1:10" ht="15.75">
      <c r="A22" s="4"/>
      <c r="B22" s="7"/>
      <c r="C22" s="38"/>
      <c r="D22" s="7"/>
      <c r="E22" s="7"/>
      <c r="F22" s="7"/>
      <c r="G22" s="7"/>
      <c r="H22" s="7"/>
      <c r="I22" s="7"/>
      <c r="J22" s="7"/>
    </row>
    <row r="23" ht="15.75">
      <c r="A23" s="4"/>
    </row>
    <row r="24" spans="1:13" ht="15.75">
      <c r="A24" s="57" t="s">
        <v>6</v>
      </c>
      <c r="B24" s="61" t="s">
        <v>9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2" ht="15.75">
      <c r="A25" s="57"/>
      <c r="B25" s="1" t="s">
        <v>10</v>
      </c>
    </row>
    <row r="26" ht="15.75">
      <c r="A26" s="4"/>
    </row>
    <row r="27" spans="1:11" s="36" customFormat="1" ht="79.5" customHeight="1">
      <c r="A27" s="53" t="s">
        <v>40</v>
      </c>
      <c r="B27" s="53" t="s">
        <v>39</v>
      </c>
      <c r="C27" s="53" t="s">
        <v>26</v>
      </c>
      <c r="D27" s="53"/>
      <c r="E27" s="53"/>
      <c r="F27" s="53" t="s">
        <v>27</v>
      </c>
      <c r="G27" s="53"/>
      <c r="H27" s="53"/>
      <c r="I27" s="53" t="s">
        <v>28</v>
      </c>
      <c r="J27" s="53"/>
      <c r="K27" s="53"/>
    </row>
    <row r="28" spans="1:11" s="36" customFormat="1" ht="31.5">
      <c r="A28" s="53"/>
      <c r="B28" s="53"/>
      <c r="C28" s="43" t="s">
        <v>29</v>
      </c>
      <c r="D28" s="34" t="s">
        <v>30</v>
      </c>
      <c r="E28" s="34" t="s">
        <v>31</v>
      </c>
      <c r="F28" s="34" t="s">
        <v>29</v>
      </c>
      <c r="G28" s="34" t="s">
        <v>30</v>
      </c>
      <c r="H28" s="34" t="s">
        <v>31</v>
      </c>
      <c r="I28" s="34" t="s">
        <v>29</v>
      </c>
      <c r="J28" s="34" t="s">
        <v>30</v>
      </c>
      <c r="K28" s="34" t="s">
        <v>31</v>
      </c>
    </row>
    <row r="29" spans="1:11" s="36" customFormat="1" ht="15.75">
      <c r="A29" s="34">
        <v>1</v>
      </c>
      <c r="B29" s="34">
        <v>2</v>
      </c>
      <c r="C29" s="43">
        <v>3</v>
      </c>
      <c r="D29" s="34">
        <v>4</v>
      </c>
      <c r="E29" s="34">
        <v>5</v>
      </c>
      <c r="F29" s="34">
        <v>6</v>
      </c>
      <c r="G29" s="34">
        <v>7</v>
      </c>
      <c r="H29" s="34">
        <v>8</v>
      </c>
      <c r="I29" s="34">
        <v>9</v>
      </c>
      <c r="J29" s="34">
        <v>10</v>
      </c>
      <c r="K29" s="34">
        <v>11</v>
      </c>
    </row>
    <row r="30" spans="1:11" s="36" customFormat="1" ht="15.75">
      <c r="A30" s="34"/>
      <c r="B30" s="31" t="s">
        <v>105</v>
      </c>
      <c r="C30" s="43">
        <v>29507414</v>
      </c>
      <c r="D30" s="34">
        <v>65000</v>
      </c>
      <c r="E30" s="34">
        <f>C30+D30</f>
        <v>29572414</v>
      </c>
      <c r="F30" s="34">
        <v>29326538</v>
      </c>
      <c r="G30" s="34">
        <v>65000</v>
      </c>
      <c r="H30" s="34">
        <f>F30+G30</f>
        <v>29391538</v>
      </c>
      <c r="I30" s="34">
        <f>E30-H30</f>
        <v>180876</v>
      </c>
      <c r="J30" s="34">
        <f>D30-G30</f>
        <v>0</v>
      </c>
      <c r="K30" s="34">
        <f>I30+J30</f>
        <v>180876</v>
      </c>
    </row>
    <row r="31" spans="1:11" s="36" customFormat="1" ht="31.5">
      <c r="A31" s="34"/>
      <c r="B31" s="31" t="s">
        <v>106</v>
      </c>
      <c r="C31" s="43">
        <v>6623484</v>
      </c>
      <c r="D31" s="34">
        <v>16480</v>
      </c>
      <c r="E31" s="48">
        <f aca="true" t="shared" si="0" ref="E31:E46">C31+D31</f>
        <v>6639964</v>
      </c>
      <c r="F31" s="34">
        <v>6297285</v>
      </c>
      <c r="G31" s="34">
        <v>16480</v>
      </c>
      <c r="H31" s="48">
        <f aca="true" t="shared" si="1" ref="H31:H46">F31+G31</f>
        <v>6313765</v>
      </c>
      <c r="I31" s="34">
        <f aca="true" t="shared" si="2" ref="I31:I41">E31-H31</f>
        <v>326199</v>
      </c>
      <c r="J31" s="48">
        <f aca="true" t="shared" si="3" ref="J31:J46">D31-G31</f>
        <v>0</v>
      </c>
      <c r="K31" s="48">
        <f aca="true" t="shared" si="4" ref="K31:K46">I31+J31</f>
        <v>326199</v>
      </c>
    </row>
    <row r="32" spans="1:11" s="36" customFormat="1" ht="63">
      <c r="A32" s="34"/>
      <c r="B32" s="31" t="s">
        <v>107</v>
      </c>
      <c r="C32" s="43">
        <v>1382236</v>
      </c>
      <c r="D32" s="34">
        <f>252000+546569</f>
        <v>798569</v>
      </c>
      <c r="E32" s="48">
        <f t="shared" si="0"/>
        <v>2180805</v>
      </c>
      <c r="F32" s="34">
        <v>1319908</v>
      </c>
      <c r="G32" s="34">
        <v>790905</v>
      </c>
      <c r="H32" s="48">
        <f t="shared" si="1"/>
        <v>2110813</v>
      </c>
      <c r="I32" s="34">
        <f t="shared" si="2"/>
        <v>69992</v>
      </c>
      <c r="J32" s="48">
        <f t="shared" si="3"/>
        <v>7664</v>
      </c>
      <c r="K32" s="48">
        <f t="shared" si="4"/>
        <v>77656</v>
      </c>
    </row>
    <row r="33" spans="1:11" s="36" customFormat="1" ht="47.25">
      <c r="A33" s="34"/>
      <c r="B33" s="31" t="s">
        <v>108</v>
      </c>
      <c r="C33" s="43">
        <v>5030989</v>
      </c>
      <c r="D33" s="34">
        <f>70000+3432251</f>
        <v>3502251</v>
      </c>
      <c r="E33" s="48">
        <f t="shared" si="0"/>
        <v>8533240</v>
      </c>
      <c r="F33" s="34">
        <v>4006810</v>
      </c>
      <c r="G33" s="34">
        <v>3469903</v>
      </c>
      <c r="H33" s="48">
        <f t="shared" si="1"/>
        <v>7476713</v>
      </c>
      <c r="I33" s="34">
        <f t="shared" si="2"/>
        <v>1056527</v>
      </c>
      <c r="J33" s="48">
        <f t="shared" si="3"/>
        <v>32348</v>
      </c>
      <c r="K33" s="48">
        <f t="shared" si="4"/>
        <v>1088875</v>
      </c>
    </row>
    <row r="34" spans="1:11" s="36" customFormat="1" ht="31.5">
      <c r="A34" s="34"/>
      <c r="B34" s="31" t="s">
        <v>109</v>
      </c>
      <c r="C34" s="43">
        <v>1071000</v>
      </c>
      <c r="D34" s="34">
        <v>23192</v>
      </c>
      <c r="E34" s="48">
        <f t="shared" si="0"/>
        <v>1094192</v>
      </c>
      <c r="F34" s="34">
        <v>1042658</v>
      </c>
      <c r="G34" s="34">
        <v>23192</v>
      </c>
      <c r="H34" s="48">
        <f t="shared" si="1"/>
        <v>1065850</v>
      </c>
      <c r="I34" s="34">
        <f t="shared" si="2"/>
        <v>28342</v>
      </c>
      <c r="J34" s="48">
        <f t="shared" si="3"/>
        <v>0</v>
      </c>
      <c r="K34" s="48">
        <f t="shared" si="4"/>
        <v>28342</v>
      </c>
    </row>
    <row r="35" spans="1:11" s="36" customFormat="1" ht="47.25">
      <c r="A35" s="34"/>
      <c r="B35" s="31" t="s">
        <v>110</v>
      </c>
      <c r="C35" s="43">
        <v>2020463</v>
      </c>
      <c r="D35" s="34">
        <f>149100+23248</f>
        <v>172348</v>
      </c>
      <c r="E35" s="48">
        <f t="shared" si="0"/>
        <v>2192811</v>
      </c>
      <c r="F35" s="34">
        <v>1663960</v>
      </c>
      <c r="G35" s="34">
        <v>166226</v>
      </c>
      <c r="H35" s="48">
        <f t="shared" si="1"/>
        <v>1830186</v>
      </c>
      <c r="I35" s="34">
        <f t="shared" si="2"/>
        <v>362625</v>
      </c>
      <c r="J35" s="48">
        <f t="shared" si="3"/>
        <v>6122</v>
      </c>
      <c r="K35" s="48">
        <f t="shared" si="4"/>
        <v>368747</v>
      </c>
    </row>
    <row r="36" spans="1:11" s="36" customFormat="1" ht="31.5">
      <c r="A36" s="34"/>
      <c r="B36" s="31" t="s">
        <v>111</v>
      </c>
      <c r="C36" s="43">
        <v>35000</v>
      </c>
      <c r="D36" s="34">
        <v>1000</v>
      </c>
      <c r="E36" s="48">
        <f t="shared" si="0"/>
        <v>36000</v>
      </c>
      <c r="F36" s="34">
        <v>31919</v>
      </c>
      <c r="G36" s="34">
        <v>0</v>
      </c>
      <c r="H36" s="48">
        <f t="shared" si="1"/>
        <v>31919</v>
      </c>
      <c r="I36" s="34">
        <f t="shared" si="2"/>
        <v>4081</v>
      </c>
      <c r="J36" s="48">
        <f t="shared" si="3"/>
        <v>1000</v>
      </c>
      <c r="K36" s="48">
        <f t="shared" si="4"/>
        <v>5081</v>
      </c>
    </row>
    <row r="37" spans="1:11" s="36" customFormat="1" ht="63">
      <c r="A37" s="34"/>
      <c r="B37" s="31" t="s">
        <v>112</v>
      </c>
      <c r="C37" s="43">
        <v>4086475</v>
      </c>
      <c r="D37" s="34">
        <v>51650</v>
      </c>
      <c r="E37" s="48">
        <f t="shared" si="0"/>
        <v>4138125</v>
      </c>
      <c r="F37" s="34">
        <v>3214192</v>
      </c>
      <c r="G37" s="34">
        <v>21000</v>
      </c>
      <c r="H37" s="48">
        <f t="shared" si="1"/>
        <v>3235192</v>
      </c>
      <c r="I37" s="34">
        <f t="shared" si="2"/>
        <v>902933</v>
      </c>
      <c r="J37" s="48">
        <f t="shared" si="3"/>
        <v>30650</v>
      </c>
      <c r="K37" s="48">
        <f t="shared" si="4"/>
        <v>933583</v>
      </c>
    </row>
    <row r="38" spans="1:11" s="36" customFormat="1" ht="78.75">
      <c r="A38" s="34"/>
      <c r="B38" s="31" t="s">
        <v>113</v>
      </c>
      <c r="C38" s="43">
        <v>3000</v>
      </c>
      <c r="D38" s="34">
        <v>2900</v>
      </c>
      <c r="E38" s="48">
        <f t="shared" si="0"/>
        <v>5900</v>
      </c>
      <c r="F38" s="34">
        <v>2085</v>
      </c>
      <c r="G38" s="34"/>
      <c r="H38" s="48">
        <f t="shared" si="1"/>
        <v>2085</v>
      </c>
      <c r="I38" s="34">
        <f t="shared" si="2"/>
        <v>3815</v>
      </c>
      <c r="J38" s="48">
        <f t="shared" si="3"/>
        <v>2900</v>
      </c>
      <c r="K38" s="48">
        <f t="shared" si="4"/>
        <v>6715</v>
      </c>
    </row>
    <row r="39" spans="1:11" s="36" customFormat="1" ht="31.5">
      <c r="A39" s="34"/>
      <c r="B39" s="31" t="s">
        <v>114</v>
      </c>
      <c r="C39" s="43">
        <v>105200</v>
      </c>
      <c r="D39" s="34"/>
      <c r="E39" s="48">
        <f t="shared" si="0"/>
        <v>105200</v>
      </c>
      <c r="F39" s="34">
        <v>92719</v>
      </c>
      <c r="G39" s="34"/>
      <c r="H39" s="48">
        <f t="shared" si="1"/>
        <v>92719</v>
      </c>
      <c r="I39" s="34">
        <f t="shared" si="2"/>
        <v>12481</v>
      </c>
      <c r="J39" s="48">
        <f t="shared" si="3"/>
        <v>0</v>
      </c>
      <c r="K39" s="48">
        <f t="shared" si="4"/>
        <v>12481</v>
      </c>
    </row>
    <row r="40" spans="1:11" s="36" customFormat="1" ht="31.5">
      <c r="A40" s="34"/>
      <c r="B40" s="31" t="s">
        <v>115</v>
      </c>
      <c r="C40" s="43">
        <v>2406426</v>
      </c>
      <c r="D40" s="34"/>
      <c r="E40" s="48">
        <f t="shared" si="0"/>
        <v>2406426</v>
      </c>
      <c r="F40" s="34">
        <v>2147550</v>
      </c>
      <c r="G40" s="34"/>
      <c r="H40" s="48">
        <f t="shared" si="1"/>
        <v>2147550</v>
      </c>
      <c r="I40" s="34">
        <f t="shared" si="2"/>
        <v>258876</v>
      </c>
      <c r="J40" s="48">
        <f t="shared" si="3"/>
        <v>0</v>
      </c>
      <c r="K40" s="48">
        <f t="shared" si="4"/>
        <v>258876</v>
      </c>
    </row>
    <row r="41" spans="1:11" s="36" customFormat="1" ht="31.5">
      <c r="A41" s="34"/>
      <c r="B41" s="31" t="s">
        <v>116</v>
      </c>
      <c r="C41" s="43">
        <v>50600</v>
      </c>
      <c r="D41" s="34">
        <v>9170</v>
      </c>
      <c r="E41" s="48">
        <f t="shared" si="0"/>
        <v>59770</v>
      </c>
      <c r="F41" s="34">
        <v>41130</v>
      </c>
      <c r="G41" s="34"/>
      <c r="H41" s="48">
        <f t="shared" si="1"/>
        <v>41130</v>
      </c>
      <c r="I41" s="34">
        <f t="shared" si="2"/>
        <v>18640</v>
      </c>
      <c r="J41" s="48">
        <f t="shared" si="3"/>
        <v>9170</v>
      </c>
      <c r="K41" s="48">
        <f t="shared" si="4"/>
        <v>27810</v>
      </c>
    </row>
    <row r="42" spans="1:11" s="36" customFormat="1" ht="78.75">
      <c r="A42" s="34"/>
      <c r="B42" s="31" t="s">
        <v>117</v>
      </c>
      <c r="C42" s="43"/>
      <c r="D42" s="34">
        <f>1210315+246515+54570</f>
        <v>1511400</v>
      </c>
      <c r="E42" s="48">
        <f t="shared" si="0"/>
        <v>1511400</v>
      </c>
      <c r="F42" s="34"/>
      <c r="G42" s="34">
        <f>1180612+296283</f>
        <v>1476895</v>
      </c>
      <c r="H42" s="48">
        <f t="shared" si="1"/>
        <v>1476895</v>
      </c>
      <c r="I42" s="34"/>
      <c r="J42" s="48">
        <f t="shared" si="3"/>
        <v>34505</v>
      </c>
      <c r="K42" s="48">
        <f t="shared" si="4"/>
        <v>34505</v>
      </c>
    </row>
    <row r="43" spans="1:11" s="36" customFormat="1" ht="47.25">
      <c r="A43" s="34"/>
      <c r="B43" s="31" t="s">
        <v>118</v>
      </c>
      <c r="C43" s="43"/>
      <c r="D43" s="34">
        <f>918335+3485+7306</f>
        <v>929126</v>
      </c>
      <c r="E43" s="48">
        <f t="shared" si="0"/>
        <v>929126</v>
      </c>
      <c r="F43" s="34"/>
      <c r="G43" s="34">
        <v>11935</v>
      </c>
      <c r="H43" s="48">
        <f t="shared" si="1"/>
        <v>11935</v>
      </c>
      <c r="I43" s="34"/>
      <c r="J43" s="48">
        <f t="shared" si="3"/>
        <v>917191</v>
      </c>
      <c r="K43" s="48">
        <f t="shared" si="4"/>
        <v>917191</v>
      </c>
    </row>
    <row r="44" spans="1:11" s="36" customFormat="1" ht="15.75">
      <c r="A44" s="34"/>
      <c r="B44" s="31"/>
      <c r="C44" s="43"/>
      <c r="D44" s="34"/>
      <c r="E44" s="48">
        <f t="shared" si="0"/>
        <v>0</v>
      </c>
      <c r="F44" s="34"/>
      <c r="G44" s="34"/>
      <c r="H44" s="48">
        <f t="shared" si="1"/>
        <v>0</v>
      </c>
      <c r="I44" s="34"/>
      <c r="J44" s="48">
        <f t="shared" si="3"/>
        <v>0</v>
      </c>
      <c r="K44" s="48">
        <f t="shared" si="4"/>
        <v>0</v>
      </c>
    </row>
    <row r="45" spans="1:11" s="36" customFormat="1" ht="15.75">
      <c r="A45" s="34"/>
      <c r="B45" s="31"/>
      <c r="C45" s="43"/>
      <c r="D45" s="34"/>
      <c r="E45" s="48">
        <f t="shared" si="0"/>
        <v>0</v>
      </c>
      <c r="F45" s="34"/>
      <c r="G45" s="34"/>
      <c r="H45" s="48">
        <f t="shared" si="1"/>
        <v>0</v>
      </c>
      <c r="I45" s="34"/>
      <c r="J45" s="48">
        <f t="shared" si="3"/>
        <v>0</v>
      </c>
      <c r="K45" s="48">
        <f t="shared" si="4"/>
        <v>0</v>
      </c>
    </row>
    <row r="46" spans="1:11" s="36" customFormat="1" ht="15.75">
      <c r="A46" s="34"/>
      <c r="B46" s="31" t="s">
        <v>11</v>
      </c>
      <c r="C46" s="43">
        <f>SUM(C30:C45)</f>
        <v>52322287</v>
      </c>
      <c r="D46" s="34">
        <f>SUM(D30:D45)</f>
        <v>7083086</v>
      </c>
      <c r="E46" s="48">
        <f t="shared" si="0"/>
        <v>59405373</v>
      </c>
      <c r="F46" s="34">
        <f>SUM(F30:F45)</f>
        <v>49186754</v>
      </c>
      <c r="G46" s="34">
        <f>SUM(G30:G45)</f>
        <v>6041536</v>
      </c>
      <c r="H46" s="48">
        <f t="shared" si="1"/>
        <v>55228290</v>
      </c>
      <c r="I46" s="34">
        <f>SUM(I30:I45)</f>
        <v>3225387</v>
      </c>
      <c r="J46" s="48">
        <f t="shared" si="3"/>
        <v>1041550</v>
      </c>
      <c r="K46" s="48">
        <f t="shared" si="4"/>
        <v>4266937</v>
      </c>
    </row>
    <row r="47" spans="1:11" s="36" customFormat="1" ht="15.75">
      <c r="A47" s="53" t="s">
        <v>32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</row>
    <row r="48" ht="15.75">
      <c r="A48" s="4"/>
    </row>
    <row r="49" spans="1:2" ht="15.75">
      <c r="A49" s="35"/>
      <c r="B49" s="1"/>
    </row>
    <row r="50" spans="1:2" ht="15.75">
      <c r="A50" s="4" t="s">
        <v>7</v>
      </c>
      <c r="B50" t="s">
        <v>33</v>
      </c>
    </row>
    <row r="51" spans="1:2" ht="15.75">
      <c r="A51" s="4"/>
      <c r="B51" t="s">
        <v>10</v>
      </c>
    </row>
    <row r="52" spans="2:11" ht="15.75">
      <c r="B52" s="54" t="s">
        <v>12</v>
      </c>
      <c r="C52" s="54" t="s">
        <v>26</v>
      </c>
      <c r="D52" s="54"/>
      <c r="E52" s="54"/>
      <c r="F52" s="54" t="s">
        <v>27</v>
      </c>
      <c r="G52" s="54"/>
      <c r="H52" s="54"/>
      <c r="I52" s="54" t="s">
        <v>28</v>
      </c>
      <c r="J52" s="54"/>
      <c r="K52" s="54"/>
    </row>
    <row r="53" spans="2:11" ht="49.5" customHeight="1">
      <c r="B53" s="54"/>
      <c r="C53" s="38" t="s">
        <v>29</v>
      </c>
      <c r="D53" s="7" t="s">
        <v>30</v>
      </c>
      <c r="E53" s="7" t="s">
        <v>31</v>
      </c>
      <c r="F53" s="7" t="s">
        <v>29</v>
      </c>
      <c r="G53" s="7" t="s">
        <v>30</v>
      </c>
      <c r="H53" s="7" t="s">
        <v>31</v>
      </c>
      <c r="I53" s="7" t="s">
        <v>29</v>
      </c>
      <c r="J53" s="7" t="s">
        <v>30</v>
      </c>
      <c r="K53" s="7" t="s">
        <v>31</v>
      </c>
    </row>
    <row r="54" spans="2:11" ht="15.75">
      <c r="B54" s="7">
        <v>1</v>
      </c>
      <c r="C54" s="38">
        <v>2</v>
      </c>
      <c r="D54" s="7">
        <v>3</v>
      </c>
      <c r="E54" s="7">
        <v>4</v>
      </c>
      <c r="F54" s="7">
        <v>5</v>
      </c>
      <c r="G54" s="7">
        <v>6</v>
      </c>
      <c r="H54" s="7">
        <v>7</v>
      </c>
      <c r="I54" s="7">
        <v>8</v>
      </c>
      <c r="J54" s="7">
        <v>9</v>
      </c>
      <c r="K54" s="7">
        <v>10</v>
      </c>
    </row>
    <row r="55" spans="2:11" ht="192" customHeight="1">
      <c r="B55" s="18" t="s">
        <v>69</v>
      </c>
      <c r="C55" s="38">
        <v>60000</v>
      </c>
      <c r="D55" s="7"/>
      <c r="E55" s="7">
        <f>C55</f>
        <v>60000</v>
      </c>
      <c r="F55" s="7">
        <v>55000</v>
      </c>
      <c r="G55" s="7"/>
      <c r="H55" s="7">
        <f>F55</f>
        <v>55000</v>
      </c>
      <c r="I55" s="7">
        <f>E55-H55</f>
        <v>5000</v>
      </c>
      <c r="J55" s="7"/>
      <c r="K55" s="7">
        <f>I55</f>
        <v>5000</v>
      </c>
    </row>
    <row r="56" spans="2:11" ht="15.75">
      <c r="B56" s="8"/>
      <c r="C56" s="38"/>
      <c r="D56" s="7"/>
      <c r="E56" s="7"/>
      <c r="F56" s="7"/>
      <c r="G56" s="7"/>
      <c r="H56" s="7"/>
      <c r="I56" s="7"/>
      <c r="J56" s="7"/>
      <c r="K56" s="7"/>
    </row>
    <row r="57" spans="2:11" ht="15.75">
      <c r="B57" s="8" t="s">
        <v>11</v>
      </c>
      <c r="C57" s="38">
        <f>C55</f>
        <v>60000</v>
      </c>
      <c r="D57" s="7"/>
      <c r="E57" s="7">
        <f>E55</f>
        <v>60000</v>
      </c>
      <c r="F57" s="7">
        <f>F55</f>
        <v>55000</v>
      </c>
      <c r="G57" s="7"/>
      <c r="H57" s="7">
        <f>H55</f>
        <v>55000</v>
      </c>
      <c r="I57" s="7"/>
      <c r="J57" s="7"/>
      <c r="K57" s="7">
        <f>K55</f>
        <v>5000</v>
      </c>
    </row>
    <row r="58" spans="2:11" ht="15.75">
      <c r="B58" s="54" t="s">
        <v>32</v>
      </c>
      <c r="C58" s="54"/>
      <c r="D58" s="54"/>
      <c r="E58" s="54"/>
      <c r="F58" s="54"/>
      <c r="G58" s="54"/>
      <c r="H58" s="54"/>
      <c r="I58" s="54"/>
      <c r="J58" s="54"/>
      <c r="K58" s="54"/>
    </row>
    <row r="59" ht="15.75">
      <c r="A59" s="4"/>
    </row>
    <row r="60" spans="1:13" ht="15.75">
      <c r="A60" s="3" t="s">
        <v>8</v>
      </c>
      <c r="B60" s="61" t="s">
        <v>34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ht="15.75">
      <c r="A61" s="4"/>
    </row>
    <row r="62" spans="1:13" ht="31.5" customHeight="1">
      <c r="A62" s="54" t="s">
        <v>41</v>
      </c>
      <c r="B62" s="54" t="s">
        <v>35</v>
      </c>
      <c r="C62" s="68" t="s">
        <v>13</v>
      </c>
      <c r="D62" s="54" t="s">
        <v>14</v>
      </c>
      <c r="E62" s="54" t="s">
        <v>26</v>
      </c>
      <c r="F62" s="54"/>
      <c r="G62" s="54"/>
      <c r="H62" s="54" t="s">
        <v>36</v>
      </c>
      <c r="I62" s="54"/>
      <c r="J62" s="54"/>
      <c r="K62" s="54" t="s">
        <v>28</v>
      </c>
      <c r="L62" s="54"/>
      <c r="M62" s="54"/>
    </row>
    <row r="63" spans="1:13" ht="15.75" customHeight="1">
      <c r="A63" s="54"/>
      <c r="B63" s="54"/>
      <c r="C63" s="68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3" ht="31.5">
      <c r="A64" s="54"/>
      <c r="B64" s="54"/>
      <c r="C64" s="68"/>
      <c r="D64" s="54"/>
      <c r="E64" s="7" t="s">
        <v>29</v>
      </c>
      <c r="F64" s="7" t="s">
        <v>30</v>
      </c>
      <c r="G64" s="7" t="s">
        <v>31</v>
      </c>
      <c r="H64" s="7" t="s">
        <v>29</v>
      </c>
      <c r="I64" s="7" t="s">
        <v>30</v>
      </c>
      <c r="J64" s="7" t="s">
        <v>31</v>
      </c>
      <c r="K64" s="7" t="s">
        <v>29</v>
      </c>
      <c r="L64" s="7" t="s">
        <v>30</v>
      </c>
      <c r="M64" s="7" t="s">
        <v>31</v>
      </c>
    </row>
    <row r="65" spans="1:13" ht="15.75">
      <c r="A65" s="7">
        <v>1</v>
      </c>
      <c r="B65" s="7">
        <v>2</v>
      </c>
      <c r="C65" s="38">
        <v>3</v>
      </c>
      <c r="D65" s="7">
        <v>4</v>
      </c>
      <c r="E65" s="7">
        <v>5</v>
      </c>
      <c r="F65" s="7">
        <v>6</v>
      </c>
      <c r="G65" s="7">
        <v>7</v>
      </c>
      <c r="H65" s="7">
        <v>8</v>
      </c>
      <c r="I65" s="7">
        <v>9</v>
      </c>
      <c r="J65" s="7">
        <v>10</v>
      </c>
      <c r="K65" s="7">
        <v>11</v>
      </c>
      <c r="L65" s="7">
        <v>12</v>
      </c>
      <c r="M65" s="7">
        <v>13</v>
      </c>
    </row>
    <row r="66" spans="1:13" ht="15.75">
      <c r="A66" s="15"/>
      <c r="B66" s="26" t="s">
        <v>70</v>
      </c>
      <c r="C66" s="38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10.25">
      <c r="A67" s="15"/>
      <c r="B67" s="27" t="s">
        <v>71</v>
      </c>
      <c r="C67" s="38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15.75">
      <c r="A68" s="7">
        <v>1</v>
      </c>
      <c r="B68" s="13" t="s">
        <v>15</v>
      </c>
      <c r="C68" s="44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63">
      <c r="A69" s="7"/>
      <c r="B69" s="9" t="s">
        <v>62</v>
      </c>
      <c r="C69" s="44" t="s">
        <v>72</v>
      </c>
      <c r="D69" s="8" t="s">
        <v>73</v>
      </c>
      <c r="E69" s="8">
        <v>1</v>
      </c>
      <c r="F69" s="8">
        <v>1</v>
      </c>
      <c r="G69" s="8">
        <v>1</v>
      </c>
      <c r="H69" s="8">
        <v>1</v>
      </c>
      <c r="I69" s="8">
        <v>1</v>
      </c>
      <c r="J69" s="8">
        <v>1</v>
      </c>
      <c r="K69" s="8"/>
      <c r="L69" s="8"/>
      <c r="M69" s="8"/>
    </row>
    <row r="70" spans="1:13" ht="47.25">
      <c r="A70" s="15"/>
      <c r="B70" s="9" t="s">
        <v>74</v>
      </c>
      <c r="C70" s="44" t="s">
        <v>72</v>
      </c>
      <c r="D70" s="8" t="s">
        <v>75</v>
      </c>
      <c r="E70" s="8">
        <v>95.75</v>
      </c>
      <c r="F70" s="8">
        <v>11.25</v>
      </c>
      <c r="G70" s="8">
        <f>E70+F70</f>
        <v>107</v>
      </c>
      <c r="H70" s="8">
        <v>106.25</v>
      </c>
      <c r="I70" s="8">
        <v>11.25</v>
      </c>
      <c r="J70" s="8">
        <f>H70+I70</f>
        <v>117.5</v>
      </c>
      <c r="K70" s="8">
        <v>10.5</v>
      </c>
      <c r="L70" s="8">
        <f>F70-I70</f>
        <v>0</v>
      </c>
      <c r="M70" s="8">
        <f>K70+L70</f>
        <v>10.5</v>
      </c>
    </row>
    <row r="71" spans="1:13" ht="31.5">
      <c r="A71" s="15"/>
      <c r="B71" s="9" t="s">
        <v>76</v>
      </c>
      <c r="C71" s="44" t="s">
        <v>72</v>
      </c>
      <c r="D71" s="8" t="s">
        <v>75</v>
      </c>
      <c r="E71" s="8">
        <v>41.75</v>
      </c>
      <c r="F71" s="8">
        <v>3.25</v>
      </c>
      <c r="G71" s="8">
        <v>45</v>
      </c>
      <c r="H71" s="8">
        <v>52.25</v>
      </c>
      <c r="I71" s="8">
        <v>3.25</v>
      </c>
      <c r="J71" s="8">
        <v>55.5</v>
      </c>
      <c r="K71" s="8">
        <v>10.5</v>
      </c>
      <c r="L71" s="8"/>
      <c r="M71" s="8">
        <f>K71+L71</f>
        <v>10.5</v>
      </c>
    </row>
    <row r="72" spans="1:13" ht="47.25">
      <c r="A72" s="15"/>
      <c r="B72" s="9" t="s">
        <v>50</v>
      </c>
      <c r="C72" s="44" t="s">
        <v>72</v>
      </c>
      <c r="D72" s="8" t="s">
        <v>75</v>
      </c>
      <c r="E72" s="8">
        <v>14</v>
      </c>
      <c r="F72" s="8">
        <v>0</v>
      </c>
      <c r="G72" s="8">
        <v>0</v>
      </c>
      <c r="H72" s="8">
        <v>14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</row>
    <row r="73" spans="1:13" ht="15.75">
      <c r="A73" s="54" t="s">
        <v>37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</row>
    <row r="74" spans="1:13" ht="15.75">
      <c r="A74" s="7">
        <v>2</v>
      </c>
      <c r="B74" s="13" t="s">
        <v>16</v>
      </c>
      <c r="C74" s="44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63.75" customHeight="1">
      <c r="A75" s="15"/>
      <c r="B75" s="19" t="s">
        <v>52</v>
      </c>
      <c r="C75" s="44" t="s">
        <v>99</v>
      </c>
      <c r="D75" s="18" t="s">
        <v>100</v>
      </c>
      <c r="E75" s="8">
        <v>4200</v>
      </c>
      <c r="F75" s="8">
        <v>0</v>
      </c>
      <c r="G75" s="8">
        <f>E75</f>
        <v>4200</v>
      </c>
      <c r="H75" s="8">
        <v>146</v>
      </c>
      <c r="I75" s="8">
        <v>0</v>
      </c>
      <c r="J75" s="8">
        <f>H75</f>
        <v>146</v>
      </c>
      <c r="K75" s="8">
        <f>G75-J75</f>
        <v>4054</v>
      </c>
      <c r="L75" s="8">
        <v>0</v>
      </c>
      <c r="M75" s="8">
        <f>K75</f>
        <v>4054</v>
      </c>
    </row>
    <row r="76" spans="1:13" ht="51">
      <c r="A76" s="15"/>
      <c r="B76" s="19" t="s">
        <v>77</v>
      </c>
      <c r="C76" s="44" t="s">
        <v>99</v>
      </c>
      <c r="D76" s="18" t="s">
        <v>100</v>
      </c>
      <c r="E76" s="8">
        <v>340650</v>
      </c>
      <c r="F76" s="8">
        <v>0</v>
      </c>
      <c r="G76" s="8">
        <f>E76</f>
        <v>340650</v>
      </c>
      <c r="H76" s="8">
        <v>346602</v>
      </c>
      <c r="I76" s="8">
        <v>0</v>
      </c>
      <c r="J76" s="8">
        <f>H76</f>
        <v>346602</v>
      </c>
      <c r="K76" s="8">
        <f>G76-J76</f>
        <v>-5952</v>
      </c>
      <c r="L76" s="8">
        <v>0</v>
      </c>
      <c r="M76" s="8">
        <f>K76</f>
        <v>-5952</v>
      </c>
    </row>
    <row r="77" spans="1:13" ht="47.25">
      <c r="A77" s="7"/>
      <c r="B77" s="19" t="s">
        <v>54</v>
      </c>
      <c r="C77" s="44" t="s">
        <v>99</v>
      </c>
      <c r="D77" s="8" t="s">
        <v>55</v>
      </c>
      <c r="E77" s="8">
        <v>27</v>
      </c>
      <c r="F77" s="8">
        <v>0</v>
      </c>
      <c r="G77" s="8">
        <v>27</v>
      </c>
      <c r="H77" s="8">
        <v>17</v>
      </c>
      <c r="I77" s="8">
        <v>0</v>
      </c>
      <c r="J77" s="8">
        <v>17</v>
      </c>
      <c r="K77" s="8">
        <f>E77-H77</f>
        <v>10</v>
      </c>
      <c r="L77" s="8">
        <v>0</v>
      </c>
      <c r="M77" s="8">
        <v>10</v>
      </c>
    </row>
    <row r="78" spans="1:13" ht="15.75">
      <c r="A78" s="54" t="s">
        <v>37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1:13" ht="15.75">
      <c r="A79" s="7">
        <v>3</v>
      </c>
      <c r="B79" s="13" t="s">
        <v>17</v>
      </c>
      <c r="C79" s="44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78.75">
      <c r="A80" s="7"/>
      <c r="B80" s="19" t="s">
        <v>57</v>
      </c>
      <c r="C80" s="44" t="s">
        <v>58</v>
      </c>
      <c r="D80" s="8" t="s">
        <v>100</v>
      </c>
      <c r="E80" s="8">
        <v>300</v>
      </c>
      <c r="F80" s="8">
        <v>0</v>
      </c>
      <c r="G80" s="8">
        <v>300</v>
      </c>
      <c r="H80" s="8">
        <v>10.4</v>
      </c>
      <c r="I80" s="8">
        <v>0</v>
      </c>
      <c r="J80" s="8">
        <v>10.4</v>
      </c>
      <c r="K80" s="8">
        <f>G80-J80</f>
        <v>289.6</v>
      </c>
      <c r="L80" s="8">
        <v>0</v>
      </c>
      <c r="M80" s="8">
        <f>K80</f>
        <v>289.6</v>
      </c>
    </row>
    <row r="81" spans="1:13" ht="78.75">
      <c r="A81" s="15"/>
      <c r="B81" s="19" t="s">
        <v>78</v>
      </c>
      <c r="C81" s="44" t="s">
        <v>58</v>
      </c>
      <c r="D81" s="8" t="s">
        <v>100</v>
      </c>
      <c r="E81" s="8">
        <v>10</v>
      </c>
      <c r="F81" s="8">
        <v>0</v>
      </c>
      <c r="G81" s="8">
        <v>10</v>
      </c>
      <c r="H81" s="8">
        <v>80.6</v>
      </c>
      <c r="I81" s="8">
        <v>0</v>
      </c>
      <c r="J81" s="8">
        <v>80.6</v>
      </c>
      <c r="K81" s="8">
        <f>E81-J81</f>
        <v>-70.6</v>
      </c>
      <c r="L81" s="8">
        <v>0</v>
      </c>
      <c r="M81" s="8">
        <f>K81</f>
        <v>-70.6</v>
      </c>
    </row>
    <row r="82" spans="1:13" ht="15.75">
      <c r="A82" s="54" t="s">
        <v>37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s="36" customFormat="1" ht="15.75">
      <c r="A83" s="37">
        <v>4</v>
      </c>
      <c r="B83" s="50" t="s">
        <v>18</v>
      </c>
      <c r="C83" s="45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3" s="36" customFormat="1" ht="47.25">
      <c r="A84" s="37"/>
      <c r="B84" s="51" t="s">
        <v>59</v>
      </c>
      <c r="C84" s="45" t="s">
        <v>60</v>
      </c>
      <c r="D84" s="31" t="s">
        <v>55</v>
      </c>
      <c r="E84" s="31">
        <v>72.6</v>
      </c>
      <c r="F84" s="31">
        <v>0</v>
      </c>
      <c r="G84" s="31">
        <v>72.6</v>
      </c>
      <c r="H84" s="31">
        <v>45.9</v>
      </c>
      <c r="I84" s="31">
        <v>0</v>
      </c>
      <c r="J84" s="31">
        <v>45.9</v>
      </c>
      <c r="K84" s="31">
        <f>E84-H84</f>
        <v>26.699999999999996</v>
      </c>
      <c r="L84" s="31">
        <v>0</v>
      </c>
      <c r="M84" s="31">
        <v>26.7</v>
      </c>
    </row>
    <row r="85" spans="1:13" s="36" customFormat="1" ht="94.5">
      <c r="A85" s="37"/>
      <c r="B85" s="51" t="s">
        <v>79</v>
      </c>
      <c r="C85" s="45" t="s">
        <v>60</v>
      </c>
      <c r="D85" s="31" t="s">
        <v>55</v>
      </c>
      <c r="E85" s="31">
        <v>78.7</v>
      </c>
      <c r="F85" s="31">
        <v>0</v>
      </c>
      <c r="G85" s="31">
        <v>78.7</v>
      </c>
      <c r="H85" s="31">
        <v>65.9</v>
      </c>
      <c r="I85" s="31">
        <v>0</v>
      </c>
      <c r="J85" s="31">
        <v>65.9</v>
      </c>
      <c r="K85" s="31">
        <f>E85-J85</f>
        <v>12.799999999999997</v>
      </c>
      <c r="L85" s="31">
        <v>0</v>
      </c>
      <c r="M85" s="31">
        <v>12.8</v>
      </c>
    </row>
    <row r="86" spans="1:13" s="36" customFormat="1" ht="63">
      <c r="A86" s="37"/>
      <c r="B86" s="51" t="s">
        <v>61</v>
      </c>
      <c r="C86" s="45" t="s">
        <v>60</v>
      </c>
      <c r="D86" s="31" t="s">
        <v>55</v>
      </c>
      <c r="E86" s="31">
        <v>13.4</v>
      </c>
      <c r="F86" s="31">
        <v>0</v>
      </c>
      <c r="G86" s="31">
        <v>13.4</v>
      </c>
      <c r="H86" s="31">
        <v>6.5</v>
      </c>
      <c r="I86" s="31">
        <v>0</v>
      </c>
      <c r="J86" s="31">
        <v>6.5</v>
      </c>
      <c r="K86" s="31">
        <f>E86-H86</f>
        <v>6.9</v>
      </c>
      <c r="L86" s="31">
        <v>0</v>
      </c>
      <c r="M86" s="31">
        <v>6.9</v>
      </c>
    </row>
    <row r="87" spans="1:13" ht="15.75">
      <c r="A87" s="15"/>
      <c r="B87" s="26" t="s">
        <v>80</v>
      </c>
      <c r="C87" s="44"/>
      <c r="D87" s="8"/>
      <c r="E87" s="31"/>
      <c r="F87" s="31"/>
      <c r="G87" s="31"/>
      <c r="H87" s="31"/>
      <c r="I87" s="31"/>
      <c r="J87" s="31"/>
      <c r="K87" s="31"/>
      <c r="L87" s="31"/>
      <c r="M87" s="31"/>
    </row>
    <row r="88" spans="1:13" ht="110.25">
      <c r="A88" s="15"/>
      <c r="B88" s="27" t="s">
        <v>81</v>
      </c>
      <c r="C88" s="44"/>
      <c r="D88" s="8"/>
      <c r="E88" s="31"/>
      <c r="F88" s="31"/>
      <c r="G88" s="31"/>
      <c r="H88" s="31"/>
      <c r="I88" s="31"/>
      <c r="J88" s="31"/>
      <c r="K88" s="31"/>
      <c r="L88" s="31"/>
      <c r="M88" s="31"/>
    </row>
    <row r="89" spans="1:13" ht="15.75">
      <c r="A89" s="15">
        <v>1</v>
      </c>
      <c r="B89" s="13" t="s">
        <v>15</v>
      </c>
      <c r="C89" s="44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63">
      <c r="A90" s="15"/>
      <c r="B90" s="9" t="s">
        <v>62</v>
      </c>
      <c r="C90" s="44" t="s">
        <v>72</v>
      </c>
      <c r="D90" s="8" t="s">
        <v>73</v>
      </c>
      <c r="E90" s="8">
        <v>1</v>
      </c>
      <c r="F90" s="8">
        <v>1</v>
      </c>
      <c r="G90" s="8">
        <v>1</v>
      </c>
      <c r="H90" s="8">
        <v>1</v>
      </c>
      <c r="I90" s="8">
        <v>1</v>
      </c>
      <c r="J90" s="8">
        <v>1</v>
      </c>
      <c r="K90" s="8"/>
      <c r="L90" s="8"/>
      <c r="M90" s="8"/>
    </row>
    <row r="91" spans="1:13" ht="47.25">
      <c r="A91" s="15"/>
      <c r="B91" s="9" t="s">
        <v>74</v>
      </c>
      <c r="C91" s="44" t="s">
        <v>72</v>
      </c>
      <c r="D91" s="8" t="s">
        <v>75</v>
      </c>
      <c r="E91" s="8">
        <v>202.5</v>
      </c>
      <c r="F91" s="8">
        <v>0</v>
      </c>
      <c r="G91" s="8">
        <v>202.5</v>
      </c>
      <c r="H91" s="8">
        <v>214.25</v>
      </c>
      <c r="I91" s="8">
        <v>0</v>
      </c>
      <c r="J91" s="8">
        <v>214.25</v>
      </c>
      <c r="K91" s="8">
        <f>E91-J91</f>
        <v>-11.75</v>
      </c>
      <c r="L91" s="8">
        <v>0</v>
      </c>
      <c r="M91" s="8">
        <f>K91</f>
        <v>-11.75</v>
      </c>
    </row>
    <row r="92" spans="1:13" ht="31.5">
      <c r="A92" s="15"/>
      <c r="B92" s="9" t="s">
        <v>76</v>
      </c>
      <c r="C92" s="44" t="s">
        <v>72</v>
      </c>
      <c r="D92" s="8" t="str">
        <f>D91</f>
        <v>Штатний розпис</v>
      </c>
      <c r="E92" s="8">
        <v>48</v>
      </c>
      <c r="F92" s="8">
        <v>0</v>
      </c>
      <c r="G92" s="8">
        <v>48</v>
      </c>
      <c r="H92" s="8">
        <v>50.75</v>
      </c>
      <c r="I92" s="8">
        <v>0</v>
      </c>
      <c r="J92" s="8">
        <v>50.75</v>
      </c>
      <c r="K92" s="8">
        <f>E92-H92</f>
        <v>-2.75</v>
      </c>
      <c r="L92" s="8">
        <v>0</v>
      </c>
      <c r="M92" s="8">
        <f>K92</f>
        <v>-2.75</v>
      </c>
    </row>
    <row r="93" spans="1:13" ht="47.25">
      <c r="A93" s="15"/>
      <c r="B93" s="9" t="s">
        <v>63</v>
      </c>
      <c r="C93" s="44" t="s">
        <v>72</v>
      </c>
      <c r="D93" s="8" t="str">
        <f>D92</f>
        <v>Штатний розпис</v>
      </c>
      <c r="E93" s="8">
        <v>235</v>
      </c>
      <c r="F93" s="8">
        <v>0</v>
      </c>
      <c r="G93" s="8">
        <v>235</v>
      </c>
      <c r="H93" s="8">
        <v>235</v>
      </c>
      <c r="I93" s="8">
        <v>0</v>
      </c>
      <c r="J93" s="8">
        <v>235</v>
      </c>
      <c r="K93" s="8">
        <v>0</v>
      </c>
      <c r="L93" s="8">
        <v>0</v>
      </c>
      <c r="M93" s="8">
        <v>0</v>
      </c>
    </row>
    <row r="94" spans="1:13" ht="15.75">
      <c r="A94" s="15">
        <v>2</v>
      </c>
      <c r="B94" s="13" t="s">
        <v>16</v>
      </c>
      <c r="C94" s="44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78.75">
      <c r="A95" s="15"/>
      <c r="B95" s="19" t="s">
        <v>64</v>
      </c>
      <c r="C95" s="44" t="s">
        <v>101</v>
      </c>
      <c r="D95" s="8" t="s">
        <v>100</v>
      </c>
      <c r="E95" s="8">
        <v>64.6</v>
      </c>
      <c r="F95" s="8">
        <v>0</v>
      </c>
      <c r="G95" s="8">
        <v>64.6</v>
      </c>
      <c r="H95" s="8">
        <v>60.9</v>
      </c>
      <c r="I95" s="8">
        <v>0</v>
      </c>
      <c r="J95" s="8">
        <v>60.9</v>
      </c>
      <c r="K95" s="8">
        <f>G95-J95</f>
        <v>3.6999999999999957</v>
      </c>
      <c r="L95" s="8">
        <v>0</v>
      </c>
      <c r="M95" s="8">
        <f>K95</f>
        <v>3.6999999999999957</v>
      </c>
    </row>
    <row r="96" spans="1:13" s="36" customFormat="1" ht="47.25">
      <c r="A96" s="37"/>
      <c r="B96" s="30" t="s">
        <v>54</v>
      </c>
      <c r="C96" s="45" t="s">
        <v>53</v>
      </c>
      <c r="D96" s="31" t="s">
        <v>55</v>
      </c>
      <c r="E96" s="31">
        <v>7871</v>
      </c>
      <c r="F96" s="31">
        <v>0</v>
      </c>
      <c r="G96" s="31">
        <v>7871</v>
      </c>
      <c r="H96" s="31">
        <v>7469</v>
      </c>
      <c r="I96" s="31">
        <v>0</v>
      </c>
      <c r="J96" s="31">
        <f>H96</f>
        <v>7469</v>
      </c>
      <c r="K96" s="31">
        <f>G96-J96</f>
        <v>402</v>
      </c>
      <c r="L96" s="31">
        <v>0</v>
      </c>
      <c r="M96" s="31">
        <f>K96</f>
        <v>402</v>
      </c>
    </row>
    <row r="97" spans="1:13" ht="15.75">
      <c r="A97" s="15">
        <v>3</v>
      </c>
      <c r="B97" s="13" t="s">
        <v>17</v>
      </c>
      <c r="C97" s="44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s="36" customFormat="1" ht="78.75">
      <c r="A98" s="37"/>
      <c r="B98" s="30" t="s">
        <v>82</v>
      </c>
      <c r="C98" s="45" t="s">
        <v>58</v>
      </c>
      <c r="D98" s="31" t="s">
        <v>100</v>
      </c>
      <c r="E98" s="31">
        <v>340</v>
      </c>
      <c r="F98" s="31">
        <v>0</v>
      </c>
      <c r="G98" s="31">
        <v>340</v>
      </c>
      <c r="H98" s="31">
        <v>259.2</v>
      </c>
      <c r="I98" s="31">
        <v>0</v>
      </c>
      <c r="J98" s="31">
        <v>259.2</v>
      </c>
      <c r="K98" s="31">
        <f>E98-H98</f>
        <v>80.80000000000001</v>
      </c>
      <c r="L98" s="31">
        <v>0</v>
      </c>
      <c r="M98" s="31">
        <f>K98</f>
        <v>80.80000000000001</v>
      </c>
    </row>
    <row r="99" spans="1:13" s="36" customFormat="1" ht="78.75">
      <c r="A99" s="37"/>
      <c r="B99" s="30" t="s">
        <v>78</v>
      </c>
      <c r="C99" s="45" t="s">
        <v>58</v>
      </c>
      <c r="D99" s="31" t="s">
        <v>100</v>
      </c>
      <c r="E99" s="31">
        <v>10</v>
      </c>
      <c r="F99" s="31">
        <v>0</v>
      </c>
      <c r="G99" s="31">
        <v>10</v>
      </c>
      <c r="H99" s="31">
        <v>8.2</v>
      </c>
      <c r="I99" s="31">
        <v>0</v>
      </c>
      <c r="J99" s="31">
        <v>8.2</v>
      </c>
      <c r="K99" s="31">
        <f>E99-H99</f>
        <v>1.8000000000000007</v>
      </c>
      <c r="L99" s="31">
        <v>0</v>
      </c>
      <c r="M99" s="49">
        <v>1.8</v>
      </c>
    </row>
    <row r="100" spans="1:13" ht="15.75">
      <c r="A100" s="15">
        <v>4</v>
      </c>
      <c r="B100" s="13" t="s">
        <v>18</v>
      </c>
      <c r="C100" s="44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s="36" customFormat="1" ht="47.25">
      <c r="A101" s="37"/>
      <c r="B101" s="30" t="s">
        <v>65</v>
      </c>
      <c r="C101" s="45" t="s">
        <v>60</v>
      </c>
      <c r="D101" s="31" t="s">
        <v>55</v>
      </c>
      <c r="E101" s="31">
        <v>13</v>
      </c>
      <c r="F101" s="31">
        <v>0</v>
      </c>
      <c r="G101" s="31">
        <v>13</v>
      </c>
      <c r="H101" s="31">
        <v>15</v>
      </c>
      <c r="I101" s="31">
        <v>0</v>
      </c>
      <c r="J101" s="31">
        <v>15</v>
      </c>
      <c r="K101" s="31">
        <f>E101-H101</f>
        <v>-2</v>
      </c>
      <c r="L101" s="31"/>
      <c r="M101" s="31"/>
    </row>
    <row r="102" spans="1:13" ht="15.75">
      <c r="A102" s="20"/>
      <c r="B102" s="32" t="s">
        <v>83</v>
      </c>
      <c r="C102" s="46"/>
      <c r="D102" s="33"/>
      <c r="E102" s="33"/>
      <c r="F102" s="33"/>
      <c r="G102" s="33"/>
      <c r="H102" s="33"/>
      <c r="I102" s="33"/>
      <c r="J102" s="33"/>
      <c r="K102" s="33"/>
      <c r="L102" s="21"/>
      <c r="M102" s="22"/>
    </row>
    <row r="103" spans="1:13" ht="63">
      <c r="A103" s="20"/>
      <c r="B103" s="27" t="s">
        <v>84</v>
      </c>
      <c r="C103" s="44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>
      <c r="A104" s="15">
        <v>1</v>
      </c>
      <c r="B104" s="13" t="s">
        <v>48</v>
      </c>
      <c r="C104" s="3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>
      <c r="A105" s="15"/>
      <c r="B105" s="19" t="s">
        <v>92</v>
      </c>
      <c r="C105" s="38" t="s">
        <v>42</v>
      </c>
      <c r="D105" s="17" t="s">
        <v>93</v>
      </c>
      <c r="E105" s="8">
        <v>0</v>
      </c>
      <c r="F105" s="8">
        <v>897413</v>
      </c>
      <c r="G105" s="8">
        <f>E105+F105</f>
        <v>897413</v>
      </c>
      <c r="H105" s="8">
        <v>0</v>
      </c>
      <c r="I105" s="8">
        <v>879000</v>
      </c>
      <c r="J105" s="8">
        <f>H105+I105</f>
        <v>879000</v>
      </c>
      <c r="K105" s="8">
        <f>H105+E105</f>
        <v>0</v>
      </c>
      <c r="L105" s="8">
        <f>F105-I105</f>
        <v>18413</v>
      </c>
      <c r="M105" s="8">
        <f>L105</f>
        <v>18413</v>
      </c>
    </row>
    <row r="106" spans="1:13" ht="15.75">
      <c r="A106" s="15">
        <v>2</v>
      </c>
      <c r="B106" s="13" t="s">
        <v>51</v>
      </c>
      <c r="C106" s="38"/>
      <c r="D106" s="17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>
      <c r="A107" s="15"/>
      <c r="B107" s="19" t="s">
        <v>85</v>
      </c>
      <c r="C107" s="38" t="s">
        <v>49</v>
      </c>
      <c r="D107" s="17" t="s">
        <v>94</v>
      </c>
      <c r="E107" s="8">
        <v>0</v>
      </c>
      <c r="F107" s="8">
        <v>25</v>
      </c>
      <c r="G107" s="8">
        <f>F107</f>
        <v>25</v>
      </c>
      <c r="H107" s="8">
        <v>0</v>
      </c>
      <c r="I107" s="8">
        <v>25</v>
      </c>
      <c r="J107" s="8">
        <f>I107</f>
        <v>25</v>
      </c>
      <c r="K107" s="8">
        <v>0</v>
      </c>
      <c r="L107" s="8">
        <v>0</v>
      </c>
      <c r="M107" s="8">
        <v>0</v>
      </c>
    </row>
    <row r="108" spans="1:13" ht="15.75">
      <c r="A108" s="15">
        <v>3</v>
      </c>
      <c r="B108" s="13" t="s">
        <v>56</v>
      </c>
      <c r="C108" s="38"/>
      <c r="D108" s="17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>
      <c r="A109" s="15"/>
      <c r="B109" s="19" t="s">
        <v>86</v>
      </c>
      <c r="C109" s="38" t="s">
        <v>42</v>
      </c>
      <c r="D109" s="17" t="s">
        <v>95</v>
      </c>
      <c r="E109" s="8">
        <v>0</v>
      </c>
      <c r="F109" s="8">
        <v>35896</v>
      </c>
      <c r="G109" s="8">
        <f>F109</f>
        <v>35896</v>
      </c>
      <c r="H109" s="8">
        <v>0</v>
      </c>
      <c r="I109" s="8">
        <v>35160</v>
      </c>
      <c r="J109" s="8">
        <v>35160</v>
      </c>
      <c r="K109" s="8">
        <v>0</v>
      </c>
      <c r="L109" s="8">
        <f>G109-J109</f>
        <v>736</v>
      </c>
      <c r="M109" s="8">
        <f>L109</f>
        <v>736</v>
      </c>
    </row>
    <row r="110" spans="1:13" ht="15.75">
      <c r="A110" s="20"/>
      <c r="B110" s="28" t="s">
        <v>87</v>
      </c>
      <c r="C110" s="47"/>
      <c r="D110" s="21"/>
      <c r="E110" s="21"/>
      <c r="F110" s="21"/>
      <c r="G110" s="21"/>
      <c r="H110" s="21"/>
      <c r="I110" s="21"/>
      <c r="J110" s="21"/>
      <c r="K110" s="21"/>
      <c r="L110" s="21"/>
      <c r="M110" s="22"/>
    </row>
    <row r="111" spans="1:13" ht="63">
      <c r="A111" s="15"/>
      <c r="B111" s="9" t="s">
        <v>88</v>
      </c>
      <c r="C111" s="44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>
      <c r="A112" s="15">
        <v>1</v>
      </c>
      <c r="B112" s="13" t="s">
        <v>48</v>
      </c>
      <c r="C112" s="44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>
      <c r="A113" s="15"/>
      <c r="B113" s="19" t="s">
        <v>92</v>
      </c>
      <c r="C113" s="44" t="s">
        <v>42</v>
      </c>
      <c r="D113" s="8" t="s">
        <v>93</v>
      </c>
      <c r="E113" s="8">
        <v>0</v>
      </c>
      <c r="F113" s="8">
        <v>199730</v>
      </c>
      <c r="G113" s="8">
        <f>F113</f>
        <v>199730</v>
      </c>
      <c r="H113" s="8">
        <v>0</v>
      </c>
      <c r="I113" s="8">
        <v>196490</v>
      </c>
      <c r="J113" s="8">
        <f>I113</f>
        <v>196490</v>
      </c>
      <c r="K113" s="8">
        <v>0</v>
      </c>
      <c r="L113" s="8">
        <f>G113-J113</f>
        <v>3240</v>
      </c>
      <c r="M113" s="8">
        <f>L113</f>
        <v>3240</v>
      </c>
    </row>
    <row r="114" spans="1:13" ht="15.75">
      <c r="A114" s="15">
        <v>2</v>
      </c>
      <c r="B114" s="29" t="s">
        <v>51</v>
      </c>
      <c r="C114" s="44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>
      <c r="A115" s="15"/>
      <c r="B115" s="19" t="s">
        <v>85</v>
      </c>
      <c r="C115" s="44" t="s">
        <v>49</v>
      </c>
      <c r="D115" s="8" t="s">
        <v>94</v>
      </c>
      <c r="E115" s="8">
        <v>0</v>
      </c>
      <c r="F115" s="8">
        <v>10</v>
      </c>
      <c r="G115" s="8">
        <v>10</v>
      </c>
      <c r="H115" s="8">
        <v>0</v>
      </c>
      <c r="I115" s="8">
        <v>10</v>
      </c>
      <c r="J115" s="8">
        <v>10</v>
      </c>
      <c r="K115" s="8">
        <v>0</v>
      </c>
      <c r="L115" s="8">
        <v>0</v>
      </c>
      <c r="M115" s="8">
        <v>0</v>
      </c>
    </row>
    <row r="116" spans="1:13" ht="15.75">
      <c r="A116" s="15">
        <v>3</v>
      </c>
      <c r="B116" s="13" t="s">
        <v>56</v>
      </c>
      <c r="C116" s="44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>
      <c r="A117" s="15"/>
      <c r="B117" s="19" t="s">
        <v>86</v>
      </c>
      <c r="C117" s="44" t="s">
        <v>42</v>
      </c>
      <c r="D117" s="8" t="s">
        <v>95</v>
      </c>
      <c r="E117" s="8">
        <v>0</v>
      </c>
      <c r="F117" s="8">
        <v>19973</v>
      </c>
      <c r="G117" s="8">
        <v>19973</v>
      </c>
      <c r="H117" s="8">
        <v>0</v>
      </c>
      <c r="I117" s="8">
        <v>19649</v>
      </c>
      <c r="J117" s="8">
        <v>19649</v>
      </c>
      <c r="K117" s="8">
        <v>0</v>
      </c>
      <c r="L117" s="8">
        <f>G117-J117</f>
        <v>324</v>
      </c>
      <c r="M117" s="8">
        <f>L117</f>
        <v>324</v>
      </c>
    </row>
    <row r="118" spans="1:13" ht="15.75">
      <c r="A118" s="15"/>
      <c r="B118" s="13" t="s">
        <v>89</v>
      </c>
      <c r="C118" s="44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76.5">
      <c r="A119" s="15"/>
      <c r="B119" s="19" t="s">
        <v>96</v>
      </c>
      <c r="C119" s="44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>
      <c r="A120" s="15">
        <v>1</v>
      </c>
      <c r="B120" s="13" t="s">
        <v>48</v>
      </c>
      <c r="C120" s="44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>
      <c r="A121" s="15"/>
      <c r="B121" s="19" t="s">
        <v>97</v>
      </c>
      <c r="C121" s="44" t="s">
        <v>42</v>
      </c>
      <c r="D121" s="8" t="s">
        <v>93</v>
      </c>
      <c r="E121" s="8">
        <v>0</v>
      </c>
      <c r="F121" s="8">
        <v>11935</v>
      </c>
      <c r="G121" s="8">
        <f>F121</f>
        <v>11935</v>
      </c>
      <c r="H121" s="8">
        <v>0</v>
      </c>
      <c r="I121" s="8">
        <v>11935</v>
      </c>
      <c r="J121" s="8">
        <v>11935</v>
      </c>
      <c r="K121" s="8">
        <v>0</v>
      </c>
      <c r="L121" s="8">
        <v>0</v>
      </c>
      <c r="M121" s="8">
        <v>0</v>
      </c>
    </row>
    <row r="122" spans="1:13" ht="15.75">
      <c r="A122" s="15">
        <v>2</v>
      </c>
      <c r="B122" s="13" t="s">
        <v>51</v>
      </c>
      <c r="C122" s="44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31.5">
      <c r="A123" s="15"/>
      <c r="B123" s="19" t="s">
        <v>85</v>
      </c>
      <c r="C123" s="44" t="s">
        <v>49</v>
      </c>
      <c r="D123" s="8" t="s">
        <v>98</v>
      </c>
      <c r="E123" s="8">
        <v>0</v>
      </c>
      <c r="F123" s="8">
        <v>1</v>
      </c>
      <c r="G123" s="8">
        <v>1</v>
      </c>
      <c r="H123" s="8">
        <v>0</v>
      </c>
      <c r="I123" s="8">
        <v>1</v>
      </c>
      <c r="J123" s="8">
        <v>1</v>
      </c>
      <c r="K123" s="8">
        <v>0</v>
      </c>
      <c r="L123" s="8">
        <v>0</v>
      </c>
      <c r="M123" s="8">
        <v>0</v>
      </c>
    </row>
    <row r="124" spans="1:13" ht="15.75">
      <c r="A124" s="15">
        <v>3</v>
      </c>
      <c r="B124" s="13" t="s">
        <v>56</v>
      </c>
      <c r="C124" s="44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>
      <c r="A125" s="20"/>
      <c r="B125" s="23" t="s">
        <v>86</v>
      </c>
      <c r="C125" s="44" t="s">
        <v>42</v>
      </c>
      <c r="D125" s="8" t="s">
        <v>94</v>
      </c>
      <c r="E125" s="8">
        <v>0</v>
      </c>
      <c r="F125" s="8">
        <v>11935</v>
      </c>
      <c r="G125" s="8">
        <v>11935</v>
      </c>
      <c r="H125" s="8">
        <v>0</v>
      </c>
      <c r="I125" s="8">
        <v>11935</v>
      </c>
      <c r="J125" s="8">
        <v>11935</v>
      </c>
      <c r="K125" s="8">
        <v>0</v>
      </c>
      <c r="L125" s="8">
        <v>0</v>
      </c>
      <c r="M125" s="8">
        <v>0</v>
      </c>
    </row>
    <row r="126" spans="1:13" ht="15.75">
      <c r="A126" s="15"/>
      <c r="B126" s="13" t="s">
        <v>90</v>
      </c>
      <c r="C126" s="44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89.25">
      <c r="A127" s="15"/>
      <c r="B127" s="19" t="s">
        <v>91</v>
      </c>
      <c r="C127" s="44"/>
      <c r="D127" s="8"/>
      <c r="E127" s="8"/>
      <c r="F127" s="8"/>
      <c r="G127" s="8"/>
      <c r="H127" s="8"/>
      <c r="I127" s="8"/>
      <c r="J127" s="8"/>
      <c r="K127" s="8"/>
      <c r="L127" s="8"/>
      <c r="M127" s="22"/>
    </row>
    <row r="128" spans="1:13" ht="15.75">
      <c r="A128" s="20">
        <v>1</v>
      </c>
      <c r="B128" s="13" t="s">
        <v>48</v>
      </c>
      <c r="C128" s="44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>
      <c r="A129" s="20"/>
      <c r="B129" s="19" t="s">
        <v>15</v>
      </c>
      <c r="C129" s="44" t="s">
        <v>42</v>
      </c>
      <c r="D129" s="8" t="s">
        <v>93</v>
      </c>
      <c r="E129" s="8">
        <v>0</v>
      </c>
      <c r="F129" s="8">
        <v>113173</v>
      </c>
      <c r="G129" s="8">
        <f>F129</f>
        <v>113173</v>
      </c>
      <c r="H129" s="8">
        <v>0</v>
      </c>
      <c r="I129" s="8">
        <v>113173</v>
      </c>
      <c r="J129" s="8">
        <v>113173</v>
      </c>
      <c r="K129" s="8">
        <v>0</v>
      </c>
      <c r="L129" s="8">
        <v>0</v>
      </c>
      <c r="M129" s="8">
        <v>0</v>
      </c>
    </row>
    <row r="130" spans="1:13" ht="15.75">
      <c r="A130" s="20">
        <v>2</v>
      </c>
      <c r="B130" s="13" t="s">
        <v>51</v>
      </c>
      <c r="C130" s="44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>
      <c r="A131" s="20"/>
      <c r="B131" s="19" t="s">
        <v>85</v>
      </c>
      <c r="C131" s="44" t="s">
        <v>49</v>
      </c>
      <c r="D131" s="8" t="s">
        <v>94</v>
      </c>
      <c r="E131" s="8">
        <v>0</v>
      </c>
      <c r="F131" s="8">
        <v>1</v>
      </c>
      <c r="G131" s="8">
        <v>1</v>
      </c>
      <c r="H131" s="8">
        <v>0</v>
      </c>
      <c r="I131" s="8">
        <v>1</v>
      </c>
      <c r="J131" s="8">
        <v>1</v>
      </c>
      <c r="K131" s="8">
        <v>0</v>
      </c>
      <c r="L131" s="8">
        <v>0</v>
      </c>
      <c r="M131" s="8">
        <v>0</v>
      </c>
    </row>
    <row r="132" spans="1:13" ht="15.75">
      <c r="A132" s="20">
        <v>3</v>
      </c>
      <c r="B132" s="13" t="s">
        <v>56</v>
      </c>
      <c r="C132" s="44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>
      <c r="A133" s="20"/>
      <c r="B133" s="19" t="s">
        <v>86</v>
      </c>
      <c r="C133" s="44" t="s">
        <v>42</v>
      </c>
      <c r="D133" s="8" t="s">
        <v>95</v>
      </c>
      <c r="E133" s="8">
        <v>0</v>
      </c>
      <c r="F133" s="8">
        <v>113173</v>
      </c>
      <c r="G133" s="8">
        <v>113173</v>
      </c>
      <c r="H133" s="8">
        <v>0</v>
      </c>
      <c r="I133" s="8">
        <v>113173</v>
      </c>
      <c r="J133" s="8">
        <v>113173</v>
      </c>
      <c r="K133" s="8">
        <v>0</v>
      </c>
      <c r="L133" s="8">
        <v>0</v>
      </c>
      <c r="M133" s="8">
        <v>0</v>
      </c>
    </row>
    <row r="134" spans="1:13" ht="15.75">
      <c r="A134" s="24"/>
      <c r="B134" s="13" t="s">
        <v>102</v>
      </c>
      <c r="C134" s="44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51">
      <c r="A135" s="24"/>
      <c r="B135" s="19" t="s">
        <v>103</v>
      </c>
      <c r="C135" s="44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>
      <c r="A136" s="24"/>
      <c r="B136" s="13" t="s">
        <v>48</v>
      </c>
      <c r="C136" s="44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>
      <c r="A137" s="24"/>
      <c r="B137" s="19" t="s">
        <v>97</v>
      </c>
      <c r="C137" s="44" t="s">
        <v>42</v>
      </c>
      <c r="D137" s="8" t="s">
        <v>93</v>
      </c>
      <c r="E137" s="8">
        <v>0</v>
      </c>
      <c r="F137" s="8">
        <v>906400</v>
      </c>
      <c r="G137" s="8">
        <f>F137</f>
        <v>906400</v>
      </c>
      <c r="H137" s="8">
        <v>0</v>
      </c>
      <c r="I137" s="8">
        <v>0</v>
      </c>
      <c r="J137" s="8">
        <v>0</v>
      </c>
      <c r="K137" s="8">
        <v>0</v>
      </c>
      <c r="L137" s="8">
        <f>G137</f>
        <v>906400</v>
      </c>
      <c r="M137" s="8">
        <f>L137</f>
        <v>906400</v>
      </c>
    </row>
    <row r="138" spans="1:13" ht="15.75">
      <c r="A138" s="24"/>
      <c r="B138" s="13" t="s">
        <v>51</v>
      </c>
      <c r="C138" s="44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31.5">
      <c r="A139" s="24"/>
      <c r="B139" s="19" t="s">
        <v>85</v>
      </c>
      <c r="C139" s="44" t="s">
        <v>99</v>
      </c>
      <c r="D139" s="8" t="s">
        <v>104</v>
      </c>
      <c r="E139" s="8">
        <v>0</v>
      </c>
      <c r="F139" s="8">
        <v>1</v>
      </c>
      <c r="G139" s="8">
        <v>1</v>
      </c>
      <c r="H139" s="8">
        <v>0</v>
      </c>
      <c r="I139" s="8">
        <v>0</v>
      </c>
      <c r="J139" s="8">
        <v>0</v>
      </c>
      <c r="K139" s="8">
        <v>0</v>
      </c>
      <c r="L139" s="8">
        <v>1</v>
      </c>
      <c r="M139" s="8">
        <v>1</v>
      </c>
    </row>
    <row r="140" spans="1:13" ht="15.75">
      <c r="A140" s="24"/>
      <c r="B140" s="13" t="s">
        <v>56</v>
      </c>
      <c r="C140" s="44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>
      <c r="A141" s="24"/>
      <c r="B141" s="23" t="s">
        <v>86</v>
      </c>
      <c r="C141" s="44" t="s">
        <v>42</v>
      </c>
      <c r="D141" s="8" t="s">
        <v>94</v>
      </c>
      <c r="E141" s="8">
        <v>0</v>
      </c>
      <c r="F141" s="8">
        <v>906400</v>
      </c>
      <c r="G141" s="8">
        <v>906400</v>
      </c>
      <c r="H141" s="8">
        <v>0</v>
      </c>
      <c r="I141" s="8">
        <v>0</v>
      </c>
      <c r="J141" s="8">
        <v>0</v>
      </c>
      <c r="K141" s="8">
        <v>0</v>
      </c>
      <c r="L141" s="8">
        <v>906400</v>
      </c>
      <c r="M141" s="8">
        <v>906400</v>
      </c>
    </row>
    <row r="142" spans="1:13" ht="15.75" customHeight="1">
      <c r="A142" s="65" t="s">
        <v>37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7"/>
    </row>
    <row r="143" spans="1:13" ht="15.75" customHeight="1">
      <c r="A143" s="65" t="s">
        <v>38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7"/>
    </row>
    <row r="144" ht="15.75">
      <c r="A144" s="4"/>
    </row>
    <row r="145" ht="15.75">
      <c r="A145" s="4"/>
    </row>
    <row r="146" spans="1:13" ht="15.75" customHeight="1">
      <c r="A146" s="61" t="s">
        <v>120</v>
      </c>
      <c r="B146" s="61"/>
      <c r="C146" s="61"/>
      <c r="D146" s="61"/>
      <c r="E146" s="61"/>
      <c r="F146" s="61"/>
      <c r="G146" s="61"/>
      <c r="H146" s="11"/>
      <c r="J146" s="69" t="s">
        <v>121</v>
      </c>
      <c r="K146" s="69"/>
      <c r="L146" s="69"/>
      <c r="M146" s="69"/>
    </row>
    <row r="147" spans="1:13" ht="15.75" customHeight="1">
      <c r="A147" s="16"/>
      <c r="B147" s="14"/>
      <c r="C147" s="42"/>
      <c r="D147" s="16"/>
      <c r="H147" s="10" t="s">
        <v>19</v>
      </c>
      <c r="J147" s="70" t="s">
        <v>20</v>
      </c>
      <c r="K147" s="70"/>
      <c r="L147" s="70"/>
      <c r="M147" s="70"/>
    </row>
    <row r="148" spans="1:4" ht="15" customHeight="1">
      <c r="A148" s="2"/>
      <c r="D148" s="16"/>
    </row>
    <row r="149" spans="1:13" ht="15.75" customHeight="1">
      <c r="A149" s="61" t="s">
        <v>119</v>
      </c>
      <c r="B149" s="61"/>
      <c r="C149" s="61"/>
      <c r="D149" s="61"/>
      <c r="E149" s="61"/>
      <c r="F149" s="61"/>
      <c r="G149" s="61"/>
      <c r="H149" s="11"/>
      <c r="J149" s="69" t="s">
        <v>122</v>
      </c>
      <c r="K149" s="69"/>
      <c r="L149" s="69"/>
      <c r="M149" s="69"/>
    </row>
    <row r="150" spans="1:13" ht="15.75" customHeight="1">
      <c r="A150" s="16"/>
      <c r="B150" s="16"/>
      <c r="C150" s="40"/>
      <c r="D150" s="16"/>
      <c r="E150" s="16"/>
      <c r="F150" s="16"/>
      <c r="G150" s="16"/>
      <c r="H150" s="10" t="s">
        <v>19</v>
      </c>
      <c r="J150" s="70" t="s">
        <v>20</v>
      </c>
      <c r="K150" s="70"/>
      <c r="L150" s="70"/>
      <c r="M150" s="70"/>
    </row>
    <row r="151" ht="15">
      <c r="B151" s="52" t="s">
        <v>123</v>
      </c>
    </row>
  </sheetData>
  <sheetProtection/>
  <mergeCells count="50">
    <mergeCell ref="J149:M149"/>
    <mergeCell ref="J150:M150"/>
    <mergeCell ref="A149:G149"/>
    <mergeCell ref="J147:M147"/>
    <mergeCell ref="A146:G146"/>
    <mergeCell ref="H62:J63"/>
    <mergeCell ref="A143:M143"/>
    <mergeCell ref="J146:M146"/>
    <mergeCell ref="A82:M82"/>
    <mergeCell ref="A73:M73"/>
    <mergeCell ref="B11:D11"/>
    <mergeCell ref="B24:M24"/>
    <mergeCell ref="A47:K47"/>
    <mergeCell ref="A142:M142"/>
    <mergeCell ref="C62:C64"/>
    <mergeCell ref="A62:A64"/>
    <mergeCell ref="E62:G63"/>
    <mergeCell ref="I27:K27"/>
    <mergeCell ref="K62:M63"/>
    <mergeCell ref="A78:M78"/>
    <mergeCell ref="E6:M6"/>
    <mergeCell ref="E7:M7"/>
    <mergeCell ref="E8:M8"/>
    <mergeCell ref="E9:M9"/>
    <mergeCell ref="E10:M10"/>
    <mergeCell ref="B52:B53"/>
    <mergeCell ref="C52:E52"/>
    <mergeCell ref="F52:H52"/>
    <mergeCell ref="I52:K52"/>
    <mergeCell ref="F27:H27"/>
    <mergeCell ref="B62:B64"/>
    <mergeCell ref="B12:D12"/>
    <mergeCell ref="A3:M3"/>
    <mergeCell ref="A4:M4"/>
    <mergeCell ref="E5:M5"/>
    <mergeCell ref="D62:D64"/>
    <mergeCell ref="C27:E27"/>
    <mergeCell ref="B58:K58"/>
    <mergeCell ref="B60:M60"/>
    <mergeCell ref="E16:G16"/>
    <mergeCell ref="A27:A28"/>
    <mergeCell ref="B27:B28"/>
    <mergeCell ref="B16:D16"/>
    <mergeCell ref="K1:M2"/>
    <mergeCell ref="A5:A6"/>
    <mergeCell ref="A7:A8"/>
    <mergeCell ref="A9:A10"/>
    <mergeCell ref="A11:A12"/>
    <mergeCell ref="A24:A25"/>
    <mergeCell ref="H16:J16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</cp:lastModifiedBy>
  <cp:lastPrinted>2019-02-21T10:05:16Z</cp:lastPrinted>
  <dcterms:created xsi:type="dcterms:W3CDTF">2018-12-28T08:43:53Z</dcterms:created>
  <dcterms:modified xsi:type="dcterms:W3CDTF">2019-03-01T07:24:40Z</dcterms:modified>
  <cp:category/>
  <cp:version/>
  <cp:contentType/>
  <cp:contentStatus/>
</cp:coreProperties>
</file>